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03"/>
  <workbookPr/>
  <mc:AlternateContent xmlns:mc="http://schemas.openxmlformats.org/markup-compatibility/2006">
    <mc:Choice Requires="x15">
      <x15ac:absPath xmlns:x15ac="http://schemas.microsoft.com/office/spreadsheetml/2010/11/ac" url="K:\COMMUNICATION\2-SUPPORTS DE SENSIBILISATION\KITS de suivi conso\Documents additionnels\"/>
    </mc:Choice>
  </mc:AlternateContent>
  <xr:revisionPtr revIDLastSave="2" documentId="13_ncr:1_{6E7119DD-61CC-4BB3-96AF-10EA0CF9D306}" xr6:coauthVersionLast="47" xr6:coauthVersionMax="47" xr10:uidLastSave="{54F62546-2174-4C2D-B4A2-7C4D41EF38DE}"/>
  <bookViews>
    <workbookView xWindow="28680" yWindow="-120" windowWidth="29040" windowHeight="15840" xr2:uid="{00000000-000D-0000-FFFF-FFFF00000000}"/>
  </bookViews>
  <sheets>
    <sheet name="Suivi des consommations" sheetId="1" r:id="rId1"/>
    <sheet name="Résultats élec" sheetId="2" r:id="rId2"/>
    <sheet name="Résultats eau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C5" i="3"/>
  <c r="C6" i="3"/>
  <c r="C3" i="3"/>
  <c r="C23" i="2"/>
  <c r="C24" i="2"/>
  <c r="C25" i="2"/>
  <c r="C26" i="2"/>
  <c r="C27" i="2"/>
  <c r="C28" i="2"/>
  <c r="C29" i="2"/>
  <c r="C30" i="2"/>
  <c r="C22" i="2"/>
  <c r="C18" i="2"/>
  <c r="C19" i="2"/>
  <c r="C20" i="2"/>
  <c r="C21" i="2"/>
  <c r="C17" i="2"/>
  <c r="C10" i="2"/>
  <c r="C11" i="2"/>
  <c r="C12" i="2"/>
  <c r="C13" i="2"/>
  <c r="C14" i="2"/>
  <c r="C15" i="2"/>
  <c r="C16" i="2"/>
  <c r="C9" i="2"/>
  <c r="C7" i="2"/>
  <c r="C8" i="2"/>
  <c r="C6" i="2"/>
  <c r="C4" i="2"/>
  <c r="C5" i="2"/>
  <c r="C3" i="2"/>
  <c r="G47" i="1"/>
  <c r="G48" i="1"/>
  <c r="G49" i="1"/>
  <c r="G46" i="1"/>
  <c r="G33" i="1"/>
  <c r="G34" i="1"/>
  <c r="G35" i="1"/>
  <c r="G36" i="1"/>
  <c r="G37" i="1"/>
  <c r="G38" i="1"/>
  <c r="G39" i="1"/>
  <c r="G40" i="1"/>
  <c r="G32" i="1"/>
  <c r="G26" i="1"/>
  <c r="G27" i="1"/>
  <c r="G28" i="1"/>
  <c r="G29" i="1"/>
  <c r="G25" i="1"/>
  <c r="G16" i="1"/>
  <c r="G17" i="1"/>
  <c r="G18" i="1"/>
  <c r="G19" i="1"/>
  <c r="G20" i="1"/>
  <c r="G21" i="1"/>
  <c r="G22" i="1"/>
  <c r="G15" i="1"/>
  <c r="G12" i="1"/>
  <c r="G11" i="1"/>
  <c r="G10" i="1"/>
  <c r="G7" i="1"/>
  <c r="G6" i="1"/>
  <c r="G5" i="1"/>
</calcChain>
</file>

<file path=xl/sharedStrings.xml><?xml version="1.0" encoding="utf-8"?>
<sst xmlns="http://schemas.openxmlformats.org/spreadsheetml/2006/main" count="104" uniqueCount="56">
  <si>
    <t>SUIVI DES CONSOMMATIONS ELECTRIQUES DE SON LOGEMENT</t>
  </si>
  <si>
    <t>Mesure de la consommation d'un cycle (kWh)</t>
  </si>
  <si>
    <t>Nombre de cycle effectué par semaine</t>
  </si>
  <si>
    <t>Consommation annuelle
(kWh)</t>
  </si>
  <si>
    <t>Appareils de lavage</t>
  </si>
  <si>
    <t>Lave-linge</t>
  </si>
  <si>
    <t>Sèche-linge</t>
  </si>
  <si>
    <t>Lave-vaisselle</t>
  </si>
  <si>
    <t>Mesure de la consommation sur 24h (kWh)</t>
  </si>
  <si>
    <t>Appareils de froid</t>
  </si>
  <si>
    <t>Réfrigérateur</t>
  </si>
  <si>
    <t>Congélateur</t>
  </si>
  <si>
    <t>Cave à vin</t>
  </si>
  <si>
    <t>Mesure de la puissance en marche (W)</t>
  </si>
  <si>
    <t>Temps moyen d'utilisation par jour (heures)</t>
  </si>
  <si>
    <t>Mesure de la puissance en veille (W)</t>
  </si>
  <si>
    <t>Temps moyen de veille journalière (heures)</t>
  </si>
  <si>
    <t>Consommation annuelle (kWh)</t>
  </si>
  <si>
    <t>Audio-visuel et informatique</t>
  </si>
  <si>
    <t>Télévision</t>
  </si>
  <si>
    <t>Box internet</t>
  </si>
  <si>
    <t>Lecteur DVD</t>
  </si>
  <si>
    <t>Console de jeu vidéo</t>
  </si>
  <si>
    <t>Ordinateur portable</t>
  </si>
  <si>
    <t>Unité centrale d'ordinateur</t>
  </si>
  <si>
    <t>Ecran d'ordinateur</t>
  </si>
  <si>
    <t>Imprimante - scanner</t>
  </si>
  <si>
    <t>Gros électroménager</t>
  </si>
  <si>
    <t>Four à micro-ondes</t>
  </si>
  <si>
    <t>Four traditionnel</t>
  </si>
  <si>
    <t>Four à vapeur</t>
  </si>
  <si>
    <t>Hotte aspirante</t>
  </si>
  <si>
    <t>Plaques de cuisson</t>
  </si>
  <si>
    <t>Petit électroménager</t>
  </si>
  <si>
    <t>Fer à repasser</t>
  </si>
  <si>
    <t>Aspirateur</t>
  </si>
  <si>
    <t>Bouilloire</t>
  </si>
  <si>
    <t>Machine à café</t>
  </si>
  <si>
    <t>Grille-pain</t>
  </si>
  <si>
    <t>Machine à pain</t>
  </si>
  <si>
    <t>Robot multifonctions</t>
  </si>
  <si>
    <t>Sèche-cheveux</t>
  </si>
  <si>
    <t>Tondeuse/rasoir électrique</t>
  </si>
  <si>
    <t>SUIVI DES CONSOMMATIONS EN EAU DE SON LOGEMENT</t>
  </si>
  <si>
    <t>Nombre d'utilisation par semaine</t>
  </si>
  <si>
    <t>Mesure du débit (L/min)</t>
  </si>
  <si>
    <t>Mesure du volume par utilisation (L)</t>
  </si>
  <si>
    <t>Consommation annuelle (m3)</t>
  </si>
  <si>
    <t>Douche</t>
  </si>
  <si>
    <t>Baignoire</t>
  </si>
  <si>
    <t>Robinet</t>
  </si>
  <si>
    <t>WC</t>
  </si>
  <si>
    <t>Consommations annuelles (kWh)</t>
  </si>
  <si>
    <t>Consommations annuelles moyennes pour plusieurs types d'appereils (kWh)</t>
  </si>
  <si>
    <t>Consommations annuelles en eau (m3)</t>
  </si>
  <si>
    <t>Consommations annuelles moyennes en 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</si>
</sst>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Up">
        <bgColor rgb="FFFFFFCC"/>
      </patternFill>
    </fill>
    <fill>
      <patternFill patternType="lightUp">
        <bgColor rgb="FF33CCCC"/>
      </patternFill>
    </fill>
    <fill>
      <patternFill patternType="lightUp">
        <bgColor theme="9" tint="0.59999389629810485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5999938962981048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8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/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Protection="1">
      <protection locked="0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CC"/>
      <color rgb="FFFFFF99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/>
              <a:t>Nos</a:t>
            </a:r>
            <a:r>
              <a:rPr lang="fr-FR" sz="1800" b="1" baseline="0"/>
              <a:t> consommations annuelles d'énergie (kWh)</a:t>
            </a:r>
            <a:endParaRPr lang="fr-FR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'Résultats élec'!$A$3:$B$30</c:f>
              <c:multiLvlStrCache>
                <c:ptCount val="28"/>
                <c:lvl>
                  <c:pt idx="0">
                    <c:v>Lave-linge</c:v>
                  </c:pt>
                  <c:pt idx="1">
                    <c:v>Sèche-linge</c:v>
                  </c:pt>
                  <c:pt idx="2">
                    <c:v>Lave-vaisselle</c:v>
                  </c:pt>
                  <c:pt idx="3">
                    <c:v>Réfrigérateur</c:v>
                  </c:pt>
                  <c:pt idx="4">
                    <c:v>Congélateur</c:v>
                  </c:pt>
                  <c:pt idx="5">
                    <c:v>Cave à vin</c:v>
                  </c:pt>
                  <c:pt idx="6">
                    <c:v>Télévision</c:v>
                  </c:pt>
                  <c:pt idx="7">
                    <c:v>Box internet</c:v>
                  </c:pt>
                  <c:pt idx="8">
                    <c:v>Lecteur DVD</c:v>
                  </c:pt>
                  <c:pt idx="9">
                    <c:v>Console de jeu vidéo</c:v>
                  </c:pt>
                  <c:pt idx="10">
                    <c:v>Ordinateur portable</c:v>
                  </c:pt>
                  <c:pt idx="11">
                    <c:v>Unité centrale d'ordinateur</c:v>
                  </c:pt>
                  <c:pt idx="12">
                    <c:v>Ecran d'ordinateur</c:v>
                  </c:pt>
                  <c:pt idx="13">
                    <c:v>Imprimante - scanner</c:v>
                  </c:pt>
                  <c:pt idx="14">
                    <c:v>Four à micro-ondes</c:v>
                  </c:pt>
                  <c:pt idx="15">
                    <c:v>Four traditionnel</c:v>
                  </c:pt>
                  <c:pt idx="16">
                    <c:v>Four à vapeur</c:v>
                  </c:pt>
                  <c:pt idx="17">
                    <c:v>Hotte aspirante</c:v>
                  </c:pt>
                  <c:pt idx="18">
                    <c:v>Plaques de cuisson</c:v>
                  </c:pt>
                  <c:pt idx="19">
                    <c:v>Fer à repasser</c:v>
                  </c:pt>
                  <c:pt idx="20">
                    <c:v>Aspirateur</c:v>
                  </c:pt>
                  <c:pt idx="21">
                    <c:v>Bouilloire</c:v>
                  </c:pt>
                  <c:pt idx="22">
                    <c:v>Machine à café</c:v>
                  </c:pt>
                  <c:pt idx="23">
                    <c:v>Grille-pain</c:v>
                  </c:pt>
                  <c:pt idx="24">
                    <c:v>Machine à pain</c:v>
                  </c:pt>
                  <c:pt idx="25">
                    <c:v>Robot multifonctions</c:v>
                  </c:pt>
                  <c:pt idx="26">
                    <c:v>Sèche-cheveux</c:v>
                  </c:pt>
                  <c:pt idx="27">
                    <c:v>Tondeuse/rasoir électrique</c:v>
                  </c:pt>
                </c:lvl>
                <c:lvl>
                  <c:pt idx="0">
                    <c:v>Appareils de lavage</c:v>
                  </c:pt>
                  <c:pt idx="3">
                    <c:v>Appareils de froid</c:v>
                  </c:pt>
                  <c:pt idx="6">
                    <c:v>Audio-visuel et informatique</c:v>
                  </c:pt>
                  <c:pt idx="14">
                    <c:v>Gros électroménager</c:v>
                  </c:pt>
                  <c:pt idx="19">
                    <c:v>Petit électroménager</c:v>
                  </c:pt>
                </c:lvl>
              </c:multiLvlStrCache>
            </c:multiLvlStrRef>
          </c:cat>
          <c:val>
            <c:numRef>
              <c:f>'Résultats élec'!$C$3:$C$30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22-433E-A8B1-F2D1932FD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7329480"/>
        <c:axId val="447331120"/>
      </c:barChart>
      <c:catAx>
        <c:axId val="447329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331120"/>
        <c:crosses val="autoZero"/>
        <c:auto val="1"/>
        <c:lblAlgn val="ctr"/>
        <c:lblOffset val="100"/>
        <c:noMultiLvlLbl val="0"/>
      </c:catAx>
      <c:valAx>
        <c:axId val="447331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329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Nos consommations annuelles en eau (m3)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'Résultats eau'!$C$2</c:f>
              <c:strCache>
                <c:ptCount val="1"/>
                <c:pt idx="0">
                  <c:v>Consommations annuelles en eau (m3)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'Résultats eau'!$B$3:$B$6</c:f>
              <c:strCache>
                <c:ptCount val="4"/>
                <c:pt idx="0">
                  <c:v>Douche</c:v>
                </c:pt>
                <c:pt idx="1">
                  <c:v>Baignoire</c:v>
                </c:pt>
                <c:pt idx="2">
                  <c:v>Robinet</c:v>
                </c:pt>
                <c:pt idx="3">
                  <c:v>WC</c:v>
                </c:pt>
              </c:strCache>
            </c:strRef>
          </c:cat>
          <c:val>
            <c:numRef>
              <c:f>'Résultats eau'!$C$3:$C$6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1-4A24-9721-1F19DF409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4883520"/>
        <c:axId val="974882208"/>
        <c:axId val="0"/>
      </c:bar3DChart>
      <c:catAx>
        <c:axId val="97488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882208"/>
        <c:crosses val="autoZero"/>
        <c:auto val="1"/>
        <c:lblAlgn val="ctr"/>
        <c:lblOffset val="100"/>
        <c:noMultiLvlLbl val="0"/>
      </c:catAx>
      <c:valAx>
        <c:axId val="97488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883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435652</xdr:colOff>
      <xdr:row>31</xdr:row>
      <xdr:rowOff>81641</xdr:rowOff>
    </xdr:from>
    <xdr:to>
      <xdr:col>14</xdr:col>
      <xdr:colOff>731611</xdr:colOff>
      <xdr:row>51</xdr:row>
      <xdr:rowOff>126853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5D25A52-E24D-C83B-D946-DC1C0F63E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8081" y="5565320"/>
          <a:ext cx="8677959" cy="3576719"/>
        </a:xfrm>
        <a:prstGeom prst="rect">
          <a:avLst/>
        </a:prstGeom>
      </xdr:spPr>
    </xdr:pic>
    <xdr:clientData/>
  </xdr:twoCellAnchor>
  <xdr:twoCellAnchor>
    <xdr:from>
      <xdr:col>3</xdr:col>
      <xdr:colOff>514349</xdr:colOff>
      <xdr:row>1</xdr:row>
      <xdr:rowOff>25854</xdr:rowOff>
    </xdr:from>
    <xdr:to>
      <xdr:col>14</xdr:col>
      <xdr:colOff>680357</xdr:colOff>
      <xdr:row>30</xdr:row>
      <xdr:rowOff>163285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84F0E060-26B0-6512-7A99-0148B4C76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17</xdr:row>
      <xdr:rowOff>6350</xdr:rowOff>
    </xdr:from>
    <xdr:to>
      <xdr:col>10</xdr:col>
      <xdr:colOff>57150</xdr:colOff>
      <xdr:row>30</xdr:row>
      <xdr:rowOff>152400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125C35D-5EE7-B62C-44AD-B4DADCB480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65"/>
        <a:stretch/>
      </xdr:blipFill>
      <xdr:spPr>
        <a:xfrm>
          <a:off x="4781550" y="3082925"/>
          <a:ext cx="4572000" cy="24987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</xdr:row>
      <xdr:rowOff>58737</xdr:rowOff>
    </xdr:from>
    <xdr:to>
      <xdr:col>10</xdr:col>
      <xdr:colOff>47625</xdr:colOff>
      <xdr:row>16</xdr:row>
      <xdr:rowOff>93662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2BD5F9A-171E-3D8C-D8C4-7510E63CB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9"/>
  <sheetViews>
    <sheetView tabSelected="1" zoomScale="70" zoomScaleNormal="70" workbookViewId="0">
      <selection activeCell="D5" sqref="D5"/>
    </sheetView>
  </sheetViews>
  <sheetFormatPr defaultColWidth="8.7109375" defaultRowHeight="14.45"/>
  <cols>
    <col min="1" max="1" width="24.5703125" customWidth="1"/>
    <col min="2" max="2" width="31.140625" customWidth="1"/>
    <col min="3" max="3" width="43.5703125" customWidth="1"/>
    <col min="4" max="4" width="27.140625" customWidth="1"/>
    <col min="5" max="5" width="34.140625" customWidth="1"/>
    <col min="6" max="6" width="27.140625" customWidth="1"/>
    <col min="7" max="7" width="28.28515625" customWidth="1"/>
  </cols>
  <sheetData>
    <row r="2" spans="1:7" ht="57.95" customHeight="1">
      <c r="A2" s="44" t="s">
        <v>0</v>
      </c>
      <c r="B2" s="44"/>
      <c r="C2" s="44"/>
      <c r="D2" s="44"/>
      <c r="E2" s="44"/>
      <c r="F2" s="44"/>
      <c r="G2" s="44"/>
    </row>
    <row r="4" spans="1:7" ht="33.6" customHeight="1">
      <c r="C4" s="2" t="s">
        <v>1</v>
      </c>
      <c r="D4" s="2" t="s">
        <v>2</v>
      </c>
      <c r="E4" s="19"/>
      <c r="F4" s="19"/>
      <c r="G4" s="33" t="s">
        <v>3</v>
      </c>
    </row>
    <row r="5" spans="1:7">
      <c r="A5" s="45" t="s">
        <v>4</v>
      </c>
      <c r="B5" s="13" t="s">
        <v>5</v>
      </c>
      <c r="C5" s="41">
        <v>50</v>
      </c>
      <c r="D5" s="41">
        <v>4</v>
      </c>
      <c r="E5" s="19"/>
      <c r="F5" s="19"/>
      <c r="G5" s="4">
        <f>C5*D5*52</f>
        <v>10400</v>
      </c>
    </row>
    <row r="6" spans="1:7">
      <c r="A6" s="45"/>
      <c r="B6" s="13" t="s">
        <v>6</v>
      </c>
      <c r="C6" s="41"/>
      <c r="D6" s="41"/>
      <c r="E6" s="19"/>
      <c r="F6" s="19"/>
      <c r="G6" s="4">
        <f>C6*D6*52</f>
        <v>0</v>
      </c>
    </row>
    <row r="7" spans="1:7">
      <c r="A7" s="45"/>
      <c r="B7" s="13" t="s">
        <v>7</v>
      </c>
      <c r="C7" s="41"/>
      <c r="D7" s="41"/>
      <c r="E7" s="19"/>
      <c r="F7" s="19"/>
      <c r="G7" s="4">
        <f>C7*D7*52</f>
        <v>0</v>
      </c>
    </row>
    <row r="9" spans="1:7" ht="29.1">
      <c r="C9" s="7" t="s">
        <v>8</v>
      </c>
      <c r="D9" s="23"/>
      <c r="E9" s="23"/>
      <c r="F9" s="23"/>
      <c r="G9" s="32" t="s">
        <v>3</v>
      </c>
    </row>
    <row r="10" spans="1:7">
      <c r="A10" s="47" t="s">
        <v>9</v>
      </c>
      <c r="B10" s="14" t="s">
        <v>10</v>
      </c>
      <c r="C10" s="41"/>
      <c r="D10" s="23"/>
      <c r="E10" s="23"/>
      <c r="F10" s="23"/>
      <c r="G10" s="8">
        <f>C10*365</f>
        <v>0</v>
      </c>
    </row>
    <row r="11" spans="1:7">
      <c r="A11" s="47"/>
      <c r="B11" s="14" t="s">
        <v>11</v>
      </c>
      <c r="C11" s="41"/>
      <c r="D11" s="23"/>
      <c r="E11" s="23"/>
      <c r="F11" s="23"/>
      <c r="G11" s="8">
        <f>C11*365</f>
        <v>0</v>
      </c>
    </row>
    <row r="12" spans="1:7">
      <c r="A12" s="47"/>
      <c r="B12" s="14" t="s">
        <v>12</v>
      </c>
      <c r="C12" s="41"/>
      <c r="D12" s="23"/>
      <c r="E12" s="23"/>
      <c r="F12" s="23"/>
      <c r="G12" s="8">
        <f>C12*365</f>
        <v>0</v>
      </c>
    </row>
    <row r="13" spans="1:7">
      <c r="B13" s="1"/>
    </row>
    <row r="14" spans="1:7" ht="29.1">
      <c r="B14" s="1"/>
      <c r="C14" s="5" t="s">
        <v>13</v>
      </c>
      <c r="D14" s="6" t="s">
        <v>14</v>
      </c>
      <c r="E14" s="6" t="s">
        <v>15</v>
      </c>
      <c r="F14" s="6" t="s">
        <v>16</v>
      </c>
      <c r="G14" s="15" t="s">
        <v>17</v>
      </c>
    </row>
    <row r="15" spans="1:7" ht="14.45" customHeight="1">
      <c r="A15" s="46" t="s">
        <v>18</v>
      </c>
      <c r="B15" s="16" t="s">
        <v>19</v>
      </c>
      <c r="C15" s="41"/>
      <c r="D15" s="41"/>
      <c r="E15" s="41"/>
      <c r="F15" s="41"/>
      <c r="G15" s="20">
        <f>((C15*D15*24*365)+(E15*F15*24*365))/1000</f>
        <v>0</v>
      </c>
    </row>
    <row r="16" spans="1:7">
      <c r="A16" s="46"/>
      <c r="B16" s="16" t="s">
        <v>20</v>
      </c>
      <c r="C16" s="41"/>
      <c r="D16" s="41"/>
      <c r="E16" s="41"/>
      <c r="F16" s="41"/>
      <c r="G16" s="20">
        <f t="shared" ref="G16:G22" si="0">((C16*D16*24*365)+(E16*F16*24*365))/1000</f>
        <v>0</v>
      </c>
    </row>
    <row r="17" spans="1:7">
      <c r="A17" s="46"/>
      <c r="B17" s="16" t="s">
        <v>21</v>
      </c>
      <c r="C17" s="41"/>
      <c r="D17" s="41"/>
      <c r="E17" s="41"/>
      <c r="F17" s="41"/>
      <c r="G17" s="20">
        <f t="shared" si="0"/>
        <v>0</v>
      </c>
    </row>
    <row r="18" spans="1:7">
      <c r="A18" s="46"/>
      <c r="B18" s="16" t="s">
        <v>22</v>
      </c>
      <c r="C18" s="41"/>
      <c r="D18" s="41"/>
      <c r="E18" s="41"/>
      <c r="F18" s="41"/>
      <c r="G18" s="20">
        <f t="shared" si="0"/>
        <v>0</v>
      </c>
    </row>
    <row r="19" spans="1:7">
      <c r="A19" s="46"/>
      <c r="B19" s="16" t="s">
        <v>23</v>
      </c>
      <c r="C19" s="41"/>
      <c r="D19" s="41"/>
      <c r="E19" s="41"/>
      <c r="F19" s="41"/>
      <c r="G19" s="20">
        <f t="shared" si="0"/>
        <v>0</v>
      </c>
    </row>
    <row r="20" spans="1:7">
      <c r="A20" s="46"/>
      <c r="B20" s="16" t="s">
        <v>24</v>
      </c>
      <c r="C20" s="41"/>
      <c r="D20" s="41"/>
      <c r="E20" s="41"/>
      <c r="F20" s="41"/>
      <c r="G20" s="20">
        <f t="shared" si="0"/>
        <v>0</v>
      </c>
    </row>
    <row r="21" spans="1:7">
      <c r="A21" s="46"/>
      <c r="B21" s="16" t="s">
        <v>25</v>
      </c>
      <c r="C21" s="41"/>
      <c r="D21" s="41"/>
      <c r="E21" s="41"/>
      <c r="F21" s="41"/>
      <c r="G21" s="20">
        <f t="shared" si="0"/>
        <v>0</v>
      </c>
    </row>
    <row r="22" spans="1:7">
      <c r="A22" s="46"/>
      <c r="B22" s="16" t="s">
        <v>26</v>
      </c>
      <c r="C22" s="41"/>
      <c r="D22" s="41"/>
      <c r="E22" s="41"/>
      <c r="F22" s="41"/>
      <c r="G22" s="20">
        <f t="shared" si="0"/>
        <v>0</v>
      </c>
    </row>
    <row r="24" spans="1:7" ht="29.1">
      <c r="C24" s="9" t="s">
        <v>13</v>
      </c>
      <c r="D24" s="10" t="s">
        <v>14</v>
      </c>
      <c r="E24" s="10" t="s">
        <v>15</v>
      </c>
      <c r="F24" s="10" t="s">
        <v>16</v>
      </c>
      <c r="G24" s="31" t="s">
        <v>17</v>
      </c>
    </row>
    <row r="25" spans="1:7">
      <c r="A25" s="48" t="s">
        <v>27</v>
      </c>
      <c r="B25" s="17" t="s">
        <v>28</v>
      </c>
      <c r="C25" s="41"/>
      <c r="D25" s="41"/>
      <c r="E25" s="41"/>
      <c r="F25" s="41"/>
      <c r="G25" s="21">
        <f>((C25*D25*24*365)+(E25*F25*24*365))/1000</f>
        <v>0</v>
      </c>
    </row>
    <row r="26" spans="1:7">
      <c r="A26" s="48"/>
      <c r="B26" s="17" t="s">
        <v>29</v>
      </c>
      <c r="C26" s="41"/>
      <c r="D26" s="41"/>
      <c r="E26" s="41"/>
      <c r="F26" s="41"/>
      <c r="G26" s="21">
        <f t="shared" ref="G26:G29" si="1">((C26*D26*24*365)+(E26*F26*24*365))/1000</f>
        <v>0</v>
      </c>
    </row>
    <row r="27" spans="1:7">
      <c r="A27" s="48"/>
      <c r="B27" s="17" t="s">
        <v>30</v>
      </c>
      <c r="C27" s="41"/>
      <c r="D27" s="41"/>
      <c r="E27" s="41"/>
      <c r="F27" s="41"/>
      <c r="G27" s="21">
        <f t="shared" si="1"/>
        <v>0</v>
      </c>
    </row>
    <row r="28" spans="1:7">
      <c r="A28" s="48"/>
      <c r="B28" s="17" t="s">
        <v>31</v>
      </c>
      <c r="C28" s="41"/>
      <c r="D28" s="41"/>
      <c r="E28" s="41"/>
      <c r="F28" s="41"/>
      <c r="G28" s="21">
        <f t="shared" si="1"/>
        <v>0</v>
      </c>
    </row>
    <row r="29" spans="1:7">
      <c r="A29" s="48"/>
      <c r="B29" s="17" t="s">
        <v>32</v>
      </c>
      <c r="C29" s="41"/>
      <c r="D29" s="41"/>
      <c r="E29" s="41"/>
      <c r="F29" s="41"/>
      <c r="G29" s="21">
        <f t="shared" si="1"/>
        <v>0</v>
      </c>
    </row>
    <row r="31" spans="1:7" ht="29.1">
      <c r="C31" s="11" t="s">
        <v>13</v>
      </c>
      <c r="D31" s="12" t="s">
        <v>14</v>
      </c>
      <c r="E31" s="12" t="s">
        <v>15</v>
      </c>
      <c r="F31" s="12" t="s">
        <v>16</v>
      </c>
      <c r="G31" s="30" t="s">
        <v>17</v>
      </c>
    </row>
    <row r="32" spans="1:7">
      <c r="A32" s="43" t="s">
        <v>33</v>
      </c>
      <c r="B32" s="18" t="s">
        <v>34</v>
      </c>
      <c r="C32" s="41"/>
      <c r="D32" s="41"/>
      <c r="E32" s="24"/>
      <c r="F32" s="24"/>
      <c r="G32" s="22">
        <f>((C32*D32*24*365)+(E32*F32*24*365))/1000</f>
        <v>0</v>
      </c>
    </row>
    <row r="33" spans="1:7">
      <c r="A33" s="43"/>
      <c r="B33" s="18" t="s">
        <v>35</v>
      </c>
      <c r="C33" s="41"/>
      <c r="D33" s="41"/>
      <c r="E33" s="24"/>
      <c r="F33" s="24"/>
      <c r="G33" s="22">
        <f t="shared" ref="G33:G40" si="2">((C33*D33*24*365)+(E33*F33*24*365))/1000</f>
        <v>0</v>
      </c>
    </row>
    <row r="34" spans="1:7">
      <c r="A34" s="43"/>
      <c r="B34" s="18" t="s">
        <v>36</v>
      </c>
      <c r="C34" s="41"/>
      <c r="D34" s="41"/>
      <c r="E34" s="41"/>
      <c r="F34" s="41"/>
      <c r="G34" s="22">
        <f t="shared" si="2"/>
        <v>0</v>
      </c>
    </row>
    <row r="35" spans="1:7">
      <c r="A35" s="43"/>
      <c r="B35" s="18" t="s">
        <v>37</v>
      </c>
      <c r="C35" s="41"/>
      <c r="D35" s="41"/>
      <c r="E35" s="41"/>
      <c r="F35" s="41"/>
      <c r="G35" s="22">
        <f t="shared" si="2"/>
        <v>0</v>
      </c>
    </row>
    <row r="36" spans="1:7">
      <c r="A36" s="43"/>
      <c r="B36" s="18" t="s">
        <v>38</v>
      </c>
      <c r="C36" s="41"/>
      <c r="D36" s="41"/>
      <c r="E36" s="41"/>
      <c r="F36" s="41"/>
      <c r="G36" s="22">
        <f t="shared" si="2"/>
        <v>0</v>
      </c>
    </row>
    <row r="37" spans="1:7">
      <c r="A37" s="43"/>
      <c r="B37" s="18" t="s">
        <v>39</v>
      </c>
      <c r="C37" s="41"/>
      <c r="D37" s="41"/>
      <c r="E37" s="41"/>
      <c r="F37" s="41"/>
      <c r="G37" s="22">
        <f t="shared" si="2"/>
        <v>0</v>
      </c>
    </row>
    <row r="38" spans="1:7">
      <c r="A38" s="43"/>
      <c r="B38" s="18" t="s">
        <v>40</v>
      </c>
      <c r="C38" s="41"/>
      <c r="D38" s="41"/>
      <c r="E38" s="41"/>
      <c r="F38" s="41"/>
      <c r="G38" s="22">
        <f t="shared" si="2"/>
        <v>0</v>
      </c>
    </row>
    <row r="39" spans="1:7">
      <c r="A39" s="43"/>
      <c r="B39" s="18" t="s">
        <v>41</v>
      </c>
      <c r="C39" s="41"/>
      <c r="D39" s="41"/>
      <c r="E39" s="24"/>
      <c r="F39" s="24"/>
      <c r="G39" s="22">
        <f t="shared" si="2"/>
        <v>0</v>
      </c>
    </row>
    <row r="40" spans="1:7">
      <c r="A40" s="43"/>
      <c r="B40" s="18" t="s">
        <v>42</v>
      </c>
      <c r="C40" s="41"/>
      <c r="D40" s="41"/>
      <c r="E40" s="24"/>
      <c r="F40" s="24"/>
      <c r="G40" s="22">
        <f t="shared" si="2"/>
        <v>0</v>
      </c>
    </row>
    <row r="43" spans="1:7" ht="63.95" customHeight="1">
      <c r="A43" s="42" t="s">
        <v>43</v>
      </c>
      <c r="B43" s="42"/>
      <c r="C43" s="42"/>
      <c r="D43" s="42"/>
      <c r="E43" s="42"/>
      <c r="F43" s="42"/>
      <c r="G43" s="42"/>
    </row>
    <row r="45" spans="1:7" ht="27.6" customHeight="1">
      <c r="C45" s="26" t="s">
        <v>44</v>
      </c>
      <c r="D45" s="26" t="s">
        <v>45</v>
      </c>
      <c r="E45" s="26" t="s">
        <v>46</v>
      </c>
      <c r="F45" s="34"/>
      <c r="G45" s="29" t="s">
        <v>47</v>
      </c>
    </row>
    <row r="46" spans="1:7">
      <c r="B46" s="28" t="s">
        <v>48</v>
      </c>
      <c r="C46" s="41"/>
      <c r="D46" s="41"/>
      <c r="E46" s="41"/>
      <c r="F46" s="34"/>
      <c r="G46" s="27">
        <f>C46*52*(E46/1000)</f>
        <v>0</v>
      </c>
    </row>
    <row r="47" spans="1:7">
      <c r="B47" s="28" t="s">
        <v>49</v>
      </c>
      <c r="C47" s="41"/>
      <c r="D47" s="41"/>
      <c r="E47" s="41"/>
      <c r="F47" s="34"/>
      <c r="G47" s="27">
        <f t="shared" ref="G47:G49" si="3">C47*52*(E47/1000)</f>
        <v>0</v>
      </c>
    </row>
    <row r="48" spans="1:7">
      <c r="B48" s="28" t="s">
        <v>50</v>
      </c>
      <c r="C48" s="41"/>
      <c r="D48" s="41"/>
      <c r="E48" s="41"/>
      <c r="F48" s="34"/>
      <c r="G48" s="27">
        <f t="shared" si="3"/>
        <v>0</v>
      </c>
    </row>
    <row r="49" spans="2:7">
      <c r="B49" s="28" t="s">
        <v>51</v>
      </c>
      <c r="C49" s="41"/>
      <c r="D49" s="34"/>
      <c r="E49" s="41"/>
      <c r="F49" s="34"/>
      <c r="G49" s="27">
        <f t="shared" si="3"/>
        <v>0</v>
      </c>
    </row>
  </sheetData>
  <sheetProtection algorithmName="SHA-512" hashValue="AgEJCoq1inMPT3/twkCRBBgIM8gQJ/8JcEWOwBoGn/H5QUZ+aA5ipVirkjVsMlxE7eueJr1Rfv9vbCfCzjculQ==" saltValue="KPbT21K7f6nJPOYxkqhWWQ==" spinCount="100000" sheet="1" objects="1" scenarios="1" selectLockedCells="1"/>
  <mergeCells count="7">
    <mergeCell ref="A43:G43"/>
    <mergeCell ref="A32:A40"/>
    <mergeCell ref="A2:G2"/>
    <mergeCell ref="A5:A7"/>
    <mergeCell ref="A15:A22"/>
    <mergeCell ref="A10:A12"/>
    <mergeCell ref="A25:A2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76CF-4528-4FBC-8C95-8677251B5C4B}">
  <dimension ref="A2:O53"/>
  <sheetViews>
    <sheetView zoomScale="70" zoomScaleNormal="70" workbookViewId="0">
      <selection activeCell="R19" sqref="R19"/>
    </sheetView>
  </sheetViews>
  <sheetFormatPr defaultColWidth="11.42578125" defaultRowHeight="14.45"/>
  <cols>
    <col min="1" max="1" width="24.42578125" customWidth="1"/>
    <col min="2" max="2" width="30.7109375" customWidth="1"/>
    <col min="3" max="3" width="43.85546875" customWidth="1"/>
  </cols>
  <sheetData>
    <row r="2" spans="1:3">
      <c r="C2" s="25" t="s">
        <v>52</v>
      </c>
    </row>
    <row r="3" spans="1:3">
      <c r="A3" s="45" t="s">
        <v>4</v>
      </c>
      <c r="B3" s="35" t="s">
        <v>5</v>
      </c>
      <c r="C3" s="3">
        <f>'Résultats élec'!G5</f>
        <v>0</v>
      </c>
    </row>
    <row r="4" spans="1:3">
      <c r="A4" s="45"/>
      <c r="B4" s="35" t="s">
        <v>6</v>
      </c>
      <c r="C4" s="3">
        <f>'Résultats élec'!G6</f>
        <v>0</v>
      </c>
    </row>
    <row r="5" spans="1:3">
      <c r="A5" s="45"/>
      <c r="B5" s="35" t="s">
        <v>7</v>
      </c>
      <c r="C5" s="3">
        <f>'Résultats élec'!G7</f>
        <v>0</v>
      </c>
    </row>
    <row r="6" spans="1:3">
      <c r="A6" s="47" t="s">
        <v>9</v>
      </c>
      <c r="B6" s="36" t="s">
        <v>10</v>
      </c>
      <c r="C6" s="3">
        <f>'Résultats élec'!G10</f>
        <v>0</v>
      </c>
    </row>
    <row r="7" spans="1:3">
      <c r="A7" s="47"/>
      <c r="B7" s="36" t="s">
        <v>11</v>
      </c>
      <c r="C7" s="3">
        <f>'Résultats élec'!G11</f>
        <v>0</v>
      </c>
    </row>
    <row r="8" spans="1:3">
      <c r="A8" s="47"/>
      <c r="B8" s="36" t="s">
        <v>12</v>
      </c>
      <c r="C8" s="3">
        <f>'Résultats élec'!G12</f>
        <v>0</v>
      </c>
    </row>
    <row r="9" spans="1:3">
      <c r="A9" s="46" t="s">
        <v>18</v>
      </c>
      <c r="B9" s="37" t="s">
        <v>19</v>
      </c>
      <c r="C9" s="3">
        <f>'Résultats élec'!G15</f>
        <v>0</v>
      </c>
    </row>
    <row r="10" spans="1:3">
      <c r="A10" s="46"/>
      <c r="B10" s="37" t="s">
        <v>20</v>
      </c>
      <c r="C10" s="3">
        <f>'Résultats élec'!G16</f>
        <v>0</v>
      </c>
    </row>
    <row r="11" spans="1:3">
      <c r="A11" s="46"/>
      <c r="B11" s="37" t="s">
        <v>21</v>
      </c>
      <c r="C11" s="3">
        <f>'Résultats élec'!G17</f>
        <v>0</v>
      </c>
    </row>
    <row r="12" spans="1:3">
      <c r="A12" s="46"/>
      <c r="B12" s="37" t="s">
        <v>22</v>
      </c>
      <c r="C12" s="3">
        <f>'Résultats élec'!G18</f>
        <v>0</v>
      </c>
    </row>
    <row r="13" spans="1:3">
      <c r="A13" s="46"/>
      <c r="B13" s="37" t="s">
        <v>23</v>
      </c>
      <c r="C13" s="3">
        <f>'Résultats élec'!G19</f>
        <v>0</v>
      </c>
    </row>
    <row r="14" spans="1:3">
      <c r="A14" s="46"/>
      <c r="B14" s="37" t="s">
        <v>24</v>
      </c>
      <c r="C14" s="3">
        <f>'Résultats élec'!G20</f>
        <v>0</v>
      </c>
    </row>
    <row r="15" spans="1:3">
      <c r="A15" s="46"/>
      <c r="B15" s="37" t="s">
        <v>25</v>
      </c>
      <c r="C15" s="3">
        <f>'Résultats élec'!G21</f>
        <v>0</v>
      </c>
    </row>
    <row r="16" spans="1:3">
      <c r="A16" s="46"/>
      <c r="B16" s="37" t="s">
        <v>26</v>
      </c>
      <c r="C16" s="3">
        <f>'Résultats élec'!G22</f>
        <v>0</v>
      </c>
    </row>
    <row r="17" spans="1:3">
      <c r="A17" s="48" t="s">
        <v>27</v>
      </c>
      <c r="B17" s="38" t="s">
        <v>28</v>
      </c>
      <c r="C17" s="3">
        <f>'Résultats élec'!G25</f>
        <v>0</v>
      </c>
    </row>
    <row r="18" spans="1:3">
      <c r="A18" s="48"/>
      <c r="B18" s="38" t="s">
        <v>29</v>
      </c>
      <c r="C18" s="3">
        <f>'Résultats élec'!G26</f>
        <v>0</v>
      </c>
    </row>
    <row r="19" spans="1:3">
      <c r="A19" s="48"/>
      <c r="B19" s="38" t="s">
        <v>30</v>
      </c>
      <c r="C19" s="3">
        <f>'Résultats élec'!G27</f>
        <v>0</v>
      </c>
    </row>
    <row r="20" spans="1:3">
      <c r="A20" s="48"/>
      <c r="B20" s="38" t="s">
        <v>31</v>
      </c>
      <c r="C20" s="3">
        <f>'Résultats élec'!G28</f>
        <v>0</v>
      </c>
    </row>
    <row r="21" spans="1:3">
      <c r="A21" s="48"/>
      <c r="B21" s="38" t="s">
        <v>32</v>
      </c>
      <c r="C21" s="3">
        <f>'Résultats élec'!G29</f>
        <v>0</v>
      </c>
    </row>
    <row r="22" spans="1:3">
      <c r="A22" s="43" t="s">
        <v>33</v>
      </c>
      <c r="B22" s="39" t="s">
        <v>34</v>
      </c>
      <c r="C22" s="3">
        <f>'Résultats élec'!G32</f>
        <v>0</v>
      </c>
    </row>
    <row r="23" spans="1:3">
      <c r="A23" s="43"/>
      <c r="B23" s="39" t="s">
        <v>35</v>
      </c>
      <c r="C23" s="3">
        <f>'Résultats élec'!G33</f>
        <v>0</v>
      </c>
    </row>
    <row r="24" spans="1:3">
      <c r="A24" s="43"/>
      <c r="B24" s="39" t="s">
        <v>36</v>
      </c>
      <c r="C24" s="3">
        <f>'Résultats élec'!G34</f>
        <v>0</v>
      </c>
    </row>
    <row r="25" spans="1:3">
      <c r="A25" s="43"/>
      <c r="B25" s="39" t="s">
        <v>37</v>
      </c>
      <c r="C25" s="3">
        <f>'Résultats élec'!G35</f>
        <v>0</v>
      </c>
    </row>
    <row r="26" spans="1:3">
      <c r="A26" s="43"/>
      <c r="B26" s="39" t="s">
        <v>38</v>
      </c>
      <c r="C26" s="3">
        <f>'Résultats élec'!G36</f>
        <v>0</v>
      </c>
    </row>
    <row r="27" spans="1:3">
      <c r="A27" s="43"/>
      <c r="B27" s="39" t="s">
        <v>39</v>
      </c>
      <c r="C27" s="3">
        <f>'Résultats élec'!G37</f>
        <v>0</v>
      </c>
    </row>
    <row r="28" spans="1:3">
      <c r="A28" s="43"/>
      <c r="B28" s="39" t="s">
        <v>40</v>
      </c>
      <c r="C28" s="3">
        <f>'Résultats élec'!G38</f>
        <v>0</v>
      </c>
    </row>
    <row r="29" spans="1:3">
      <c r="A29" s="43"/>
      <c r="B29" s="39" t="s">
        <v>41</v>
      </c>
      <c r="C29" s="3">
        <f>'Résultats élec'!G39</f>
        <v>0</v>
      </c>
    </row>
    <row r="30" spans="1:3">
      <c r="A30" s="43"/>
      <c r="B30" s="39" t="s">
        <v>42</v>
      </c>
      <c r="C30" s="3">
        <f>'Résultats élec'!G40</f>
        <v>0</v>
      </c>
    </row>
    <row r="53" spans="5:15" ht="23.45">
      <c r="E53" s="49" t="s">
        <v>53</v>
      </c>
      <c r="F53" s="49"/>
      <c r="G53" s="49"/>
      <c r="H53" s="49"/>
      <c r="I53" s="49"/>
      <c r="J53" s="49"/>
      <c r="K53" s="49"/>
      <c r="L53" s="49"/>
      <c r="M53" s="49"/>
      <c r="N53" s="49"/>
      <c r="O53" s="49"/>
    </row>
  </sheetData>
  <sheetProtection algorithmName="SHA-512" hashValue="CXN+DAfRp8HG7JFe1Rq9Dxkejklnhkwwjbn/KaXZ081YqWxd7Kh97hJEDzsKlwG7yttMO2+VP3Ex6rreBOC0Bw==" saltValue="77cwiso0MC7pg/8q8beZNg==" spinCount="100000" sheet="1" objects="1" scenarios="1" selectLockedCells="1" selectUnlockedCells="1"/>
  <mergeCells count="6">
    <mergeCell ref="E53:O53"/>
    <mergeCell ref="A3:A5"/>
    <mergeCell ref="A6:A8"/>
    <mergeCell ref="A9:A16"/>
    <mergeCell ref="A17:A21"/>
    <mergeCell ref="A22:A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7F9F0-108C-49A3-B21B-D751EC2D386E}">
  <dimension ref="B2:K32"/>
  <sheetViews>
    <sheetView workbookViewId="0">
      <selection activeCell="M29" sqref="M29"/>
    </sheetView>
  </sheetViews>
  <sheetFormatPr defaultColWidth="11.42578125" defaultRowHeight="14.45"/>
  <cols>
    <col min="3" max="3" width="34.85546875" customWidth="1"/>
  </cols>
  <sheetData>
    <row r="2" spans="2:3">
      <c r="C2" s="40" t="s">
        <v>54</v>
      </c>
    </row>
    <row r="3" spans="2:3">
      <c r="B3" s="28" t="s">
        <v>48</v>
      </c>
      <c r="C3" s="3">
        <f>'Résultats eau'!G46</f>
        <v>0</v>
      </c>
    </row>
    <row r="4" spans="2:3">
      <c r="B4" s="28" t="s">
        <v>49</v>
      </c>
      <c r="C4" s="3">
        <f>'Résultats eau'!G47</f>
        <v>0</v>
      </c>
    </row>
    <row r="5" spans="2:3">
      <c r="B5" s="28" t="s">
        <v>50</v>
      </c>
      <c r="C5" s="3">
        <f>'Résultats eau'!G48</f>
        <v>0</v>
      </c>
    </row>
    <row r="6" spans="2:3">
      <c r="B6" s="28" t="s">
        <v>51</v>
      </c>
      <c r="C6" s="3">
        <f>'Résultats eau'!G49</f>
        <v>0</v>
      </c>
    </row>
    <row r="32" spans="5:11" ht="18.600000000000001">
      <c r="E32" s="50" t="s">
        <v>55</v>
      </c>
      <c r="F32" s="50"/>
      <c r="G32" s="50"/>
      <c r="H32" s="50"/>
      <c r="I32" s="50"/>
      <c r="J32" s="50"/>
      <c r="K32" s="50"/>
    </row>
  </sheetData>
  <sheetProtection algorithmName="SHA-512" hashValue="wfgatGpZGb6wXtFifAk1ev/0mpWpGNAn1ZEP863T9u9FDB8/fB+B8ZqZL8X0mI5ccFMDleLeRHs8kzy8P+tLkA==" saltValue="vU/YVm3JX3p9kgojRwD/yA==" spinCount="100000" sheet="1" objects="1" scenarios="1" selectLockedCells="1" selectUnlockedCells="1"/>
  <mergeCells count="1">
    <mergeCell ref="E32:K3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A3468F363C7447B64475F8E6A773EC" ma:contentTypeVersion="17" ma:contentTypeDescription="Crée un document." ma:contentTypeScope="" ma:versionID="2b254d54ea42ac07a87b674070a4ba52">
  <xsd:schema xmlns:xsd="http://www.w3.org/2001/XMLSchema" xmlns:xs="http://www.w3.org/2001/XMLSchema" xmlns:p="http://schemas.microsoft.com/office/2006/metadata/properties" xmlns:ns2="a43cfa2a-ac99-46c7-98f7-daa2c27800a8" xmlns:ns3="305b006f-35a0-408d-83cf-43926026073d" targetNamespace="http://schemas.microsoft.com/office/2006/metadata/properties" ma:root="true" ma:fieldsID="125c9262ca461915b54e72416c1e777a" ns2:_="" ns3:_="">
    <xsd:import namespace="a43cfa2a-ac99-46c7-98f7-daa2c27800a8"/>
    <xsd:import namespace="305b006f-35a0-408d-83cf-4392602607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cfa2a-ac99-46c7-98f7-daa2c27800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9bc3314-3ed7-402e-9445-99784eedc6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b006f-35a0-408d-83cf-43926026073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5c7496-ee38-4858-9e4b-7363e00d1bc7}" ma:internalName="TaxCatchAll" ma:showField="CatchAllData" ma:web="305b006f-35a0-408d-83cf-4392602607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3cfa2a-ac99-46c7-98f7-daa2c27800a8">
      <Terms xmlns="http://schemas.microsoft.com/office/infopath/2007/PartnerControls"/>
    </lcf76f155ced4ddcb4097134ff3c332f>
    <TaxCatchAll xmlns="305b006f-35a0-408d-83cf-43926026073d" xsi:nil="true"/>
  </documentManagement>
</p:properties>
</file>

<file path=customXml/itemProps1.xml><?xml version="1.0" encoding="utf-8"?>
<ds:datastoreItem xmlns:ds="http://schemas.openxmlformats.org/officeDocument/2006/customXml" ds:itemID="{BC79B05E-AAF9-4613-8E99-FD78588A35C5}"/>
</file>

<file path=customXml/itemProps2.xml><?xml version="1.0" encoding="utf-8"?>
<ds:datastoreItem xmlns:ds="http://schemas.openxmlformats.org/officeDocument/2006/customXml" ds:itemID="{44AFD767-D319-48E8-8CAF-C3D336EC2755}"/>
</file>

<file path=customXml/itemProps3.xml><?xml version="1.0" encoding="utf-8"?>
<ds:datastoreItem xmlns:ds="http://schemas.openxmlformats.org/officeDocument/2006/customXml" ds:itemID="{6FC35AE8-2CBC-43AE-B044-53FCE0E7B6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l.joly</dc:creator>
  <cp:keywords/>
  <dc:description/>
  <cp:lastModifiedBy>Hugo Jallet</cp:lastModifiedBy>
  <cp:revision/>
  <dcterms:created xsi:type="dcterms:W3CDTF">2015-06-05T18:19:34Z</dcterms:created>
  <dcterms:modified xsi:type="dcterms:W3CDTF">2023-09-11T12:23:58Z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0x010100A8A3468F363C7447B64475F8E6A773EC</vt:lpwstr>
  </property>
  <property fmtid="{D5CDD505-2E9C-101B-9397-08002B2CF9AE}" pid="3" name="MediaServiceImageTags">
    <vt:lpwstr/>
  </property>
</Properties>
</file>